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<sst xmlns="http://schemas.openxmlformats.org/spreadsheetml/2006/main" count="168" uniqueCount="144">
  <si>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</si>
  <si>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</si>
  <si>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</si>
  <si>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</si>
  <si>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</si>
  <si>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</si>
  <si>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</si>
  <si>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</si>
  <si>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</si>
  <si>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</si>
  <si>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</si>
  <si>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</si>
  <si>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</si>
  <si>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</si>
  <si>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</si>
  <si>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</si>
  <si>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</si>
  <si>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</si>
  <si>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</si>
  <si>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</si>
  <si>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D'ISTRUZIONE SUPERIORE ENZO FERRARI</t>
  </si>
  <si>
    <t>00178 ROMA (RM) VIA        GROTTAFERRATA,76 C.F. 97567560582 C.M. RMIS08100R</t>
  </si>
  <si>
    <t>1018 del 11/12/2015</t>
  </si>
  <si>
    <t>PAE0037608 del 14/12/2015</t>
  </si>
  <si>
    <t>1135910280 del 31/12/2015</t>
  </si>
  <si>
    <t>E_46_2015 del 27/11/2015</t>
  </si>
  <si>
    <t>1363 FP del 10/12/2015</t>
  </si>
  <si>
    <t>PA1501249 del 11/11/2015</t>
  </si>
  <si>
    <t>373 del 30/12/2015</t>
  </si>
  <si>
    <t>0000002PA del 11/01/2016</t>
  </si>
  <si>
    <t>0000000283 del 27/11/2015</t>
  </si>
  <si>
    <t>DV-15-4 del 30/11/2015</t>
  </si>
  <si>
    <t>8715310315 del 07/12/2015</t>
  </si>
  <si>
    <t>8W00031198 del 12/01/2016</t>
  </si>
  <si>
    <t>2016   153 del 26/01/2016</t>
  </si>
  <si>
    <t>13/PA del 29/01/2016</t>
  </si>
  <si>
    <t>498/PA/2016 del 05/02/2016</t>
  </si>
  <si>
    <t>0000009 del 29/01/2016</t>
  </si>
  <si>
    <t>12/PA del 29/01/2016</t>
  </si>
  <si>
    <t>57/PA del 04/02/2016</t>
  </si>
  <si>
    <t>E_8_2016 del 29/01/2016</t>
  </si>
  <si>
    <t>242/E/2015 del 18/12/2015</t>
  </si>
  <si>
    <t>95 del 12/02/2016</t>
  </si>
  <si>
    <t>PAE0004039 del 14/02/2016</t>
  </si>
  <si>
    <t>68/C-2016 del 03/02/2016</t>
  </si>
  <si>
    <t>8716031522 del 18/02/2016</t>
  </si>
  <si>
    <t>2016PA0001076 del 31/01/2016</t>
  </si>
  <si>
    <t>8015145706 del 02/12/2015</t>
  </si>
  <si>
    <t>8016020949 del 26/02/2016</t>
  </si>
  <si>
    <t>01 del 22/02/2016</t>
  </si>
  <si>
    <t>30 del 12/02/2016</t>
  </si>
  <si>
    <t>2/16/PA del 23/02/2016</t>
  </si>
  <si>
    <t>19 del 22/02/2016</t>
  </si>
  <si>
    <t>545/2016 del 23/02/2016</t>
  </si>
  <si>
    <t>115\2016\SC del 07/03/2016</t>
  </si>
  <si>
    <t>46/PA del 08/03/2016</t>
  </si>
  <si>
    <t>24 del 10/03/2016</t>
  </si>
  <si>
    <t>51P del 11/03/2016</t>
  </si>
  <si>
    <t>60 del 12/02/2016</t>
  </si>
  <si>
    <t>153 del 03/03/2016</t>
  </si>
  <si>
    <t>604/2016 del 01/03/2016</t>
  </si>
  <si>
    <t>E_23_2016 del 08/03/2016</t>
  </si>
  <si>
    <t>759/2016 del 10/03/2016</t>
  </si>
  <si>
    <t>31/P del 14/03/2016</t>
  </si>
  <si>
    <t>179\2016\SC del 16/03/2016</t>
  </si>
  <si>
    <t>260 del 18/03/2016</t>
  </si>
  <si>
    <t>7/16 del 22/03/2016</t>
  </si>
  <si>
    <t>000000057 del 12/03/2016</t>
  </si>
  <si>
    <t>8W00161946 del 08/03/2016</t>
  </si>
  <si>
    <t>1717E del 18/03/2016</t>
  </si>
  <si>
    <t>20000235 del 26/02/2016</t>
  </si>
  <si>
    <t>8716074662 del 25/03/2016</t>
  </si>
  <si>
    <t>22/PA del 22/03/2016</t>
  </si>
  <si>
    <t>001149 del 18/03/2016</t>
  </si>
  <si>
    <t>FA01 del 16/03/2016</t>
  </si>
  <si>
    <t>20164E07921 del 01/03/2016</t>
  </si>
  <si>
    <t>000953/16A del 10/03/2016</t>
  </si>
  <si>
    <t>E_30_2016 del 06/04/2016</t>
  </si>
  <si>
    <t>20/PA del 14/03/2016</t>
  </si>
  <si>
    <t>1136901671 del 31/03/2016</t>
  </si>
  <si>
    <t>656/PA del 08/04/2016</t>
  </si>
  <si>
    <t>200021 del 13/04/2016</t>
  </si>
  <si>
    <t>8016038412 del 08/04/2016</t>
  </si>
  <si>
    <t>191 del 01/04/2016</t>
  </si>
  <si>
    <t>PAE0011572 del 14/04/2016</t>
  </si>
  <si>
    <t>482/06/2016 del 30/04/2016</t>
  </si>
  <si>
    <t>68/E/2016 del 22/04/2016</t>
  </si>
  <si>
    <t>1845/PA/2016 del 21/04/2016</t>
  </si>
  <si>
    <t>A  338 del 07/05/2016</t>
  </si>
  <si>
    <t>509/06/2016 del 01/05/2016</t>
  </si>
  <si>
    <t>8716125016 del 16/05/2016</t>
  </si>
  <si>
    <t>105 del 16/05/2016</t>
  </si>
  <si>
    <t>8W00305019 del 09/05/2016</t>
  </si>
  <si>
    <t>2016082 del 13/05/2016</t>
  </si>
  <si>
    <t>235N del 16/05/2016</t>
  </si>
  <si>
    <t>8716154502 del 09/06/2016</t>
  </si>
  <si>
    <t>E_41_2016 del 19/05/2016</t>
  </si>
  <si>
    <t>312N del 06/06/2016</t>
  </si>
  <si>
    <t>1E del 27/05/2016</t>
  </si>
  <si>
    <t>200071 del 06/06/2016</t>
  </si>
  <si>
    <t>201994 del 31/05/2016</t>
  </si>
  <si>
    <t>PAE0018867 del 14/06/2016</t>
  </si>
  <si>
    <t>30 del 11/05/2016</t>
  </si>
  <si>
    <t>8016080057 del 23/06/2016</t>
  </si>
  <si>
    <t>1pa del 19/07/2016</t>
  </si>
  <si>
    <t>8716192890 del 12/07/2016</t>
  </si>
  <si>
    <t>8W00437823 del 08/07/2016</t>
  </si>
  <si>
    <t>02 del 14/04/2016</t>
  </si>
  <si>
    <t>288 del 18/06/2016</t>
  </si>
  <si>
    <t>1136903229 del 25/06/2016</t>
  </si>
  <si>
    <t>1136904778 del 30/06/2016</t>
  </si>
  <si>
    <t>FATTPA 1_16 del 18/07/2016</t>
  </si>
  <si>
    <t>63/2016 del 26/07/2016</t>
  </si>
  <si>
    <t>000001-2016-E del 18/07/2016</t>
  </si>
  <si>
    <t>PAE0026547 del 14/08/2016</t>
  </si>
  <si>
    <t>8016113100 del 30/08/2016</t>
  </si>
  <si>
    <t>8716253641 del 12/09/2016</t>
  </si>
  <si>
    <t>2119 del 15/09/2016</t>
  </si>
  <si>
    <t>8716268481 del 28/09/2016</t>
  </si>
  <si>
    <t>118 del 27/07/2016</t>
  </si>
  <si>
    <t>119 del 27/07/2016</t>
  </si>
  <si>
    <t>8W00580773 del 08/09/2016</t>
  </si>
  <si>
    <t>8716267922 del 27/09/2016</t>
  </si>
  <si>
    <t>2800/FE del 30/09/2016</t>
  </si>
  <si>
    <t>1136908138 del 30/09/2016</t>
  </si>
  <si>
    <t>2059/PA del 13/10/2016</t>
  </si>
  <si>
    <t>FA04 del 05/10/2016</t>
  </si>
  <si>
    <t>2261/PA del 25/10/2016</t>
  </si>
  <si>
    <t>PAE0033560 del 14/10/2016</t>
  </si>
  <si>
    <t>2046/PA del 12/10/2016</t>
  </si>
  <si>
    <t>FA06 del 02/11/2016</t>
  </si>
  <si>
    <t>E_63_2016 del 04/11/2016</t>
  </si>
  <si>
    <t>2323/PA del 28/10/2016</t>
  </si>
  <si>
    <t>487 del 03/10/2016</t>
  </si>
  <si>
    <t>1186 del 02/11/2016</t>
  </si>
  <si>
    <t>DV-15-12 del 28/10/2016</t>
  </si>
  <si>
    <t>005920 del 25/10/2016</t>
  </si>
  <si>
    <t>0000000221 del 15/11/2016</t>
  </si>
  <si>
    <t>0000000222 del 15/11/2016</t>
  </si>
  <si>
    <t>8716322685 del 18/11/2016</t>
  </si>
  <si>
    <t>8W00715723 del 09/11/2016</t>
  </si>
  <si>
    <t>8016173569 del 07/12/2016</t>
  </si>
  <si>
    <t>57 del 30/11/2016</t>
  </si>
  <si>
    <t>3620/FE del 30/11/2016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</si>
</sst>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122</v>
      </c>
      <c r="B10" s="37"/>
      <c r="C10" s="50">
        <f>SUM(C16:D19)</f>
        <v>139470.17</v>
      </c>
      <c r="D10" s="37"/>
      <c r="E10" s="38">
        <f>('Trimestre 1'!H1+'Trimestre 2'!H1+'Trimestre 3'!H1+'Trimestre 4'!H1)/C10</f>
        <v>-20.681813609318752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52</v>
      </c>
      <c r="C16" s="51">
        <f>'Trimestre 1'!B1</f>
        <v>53909.4</v>
      </c>
      <c r="D16" s="52"/>
      <c r="E16" s="51">
        <f>'Trimestre 1'!G1</f>
        <v>-22.358946306210047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27</v>
      </c>
      <c r="C17" s="51">
        <f>'Trimestre 2'!B1</f>
        <v>32776.46000000001</v>
      </c>
      <c r="D17" s="52"/>
      <c r="E17" s="51">
        <f>'Trimestre 2'!G1</f>
        <v>-23.104222664680684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17</v>
      </c>
      <c r="C18" s="51">
        <f>'Trimestre 3'!B1</f>
        <v>14124.549999999997</v>
      </c>
      <c r="D18" s="52"/>
      <c r="E18" s="51">
        <f>'Trimestre 3'!G1</f>
        <v>-23.69486036723294</v>
      </c>
      <c r="F18" s="53"/>
    </row>
    <row r="19" spans="1:6" ht="21.75" customHeight="1" thickBot="1">
      <c r="A19" s="24" t="s">
        <v>18</v>
      </c>
      <c r="B19" s="25">
        <f>'Trimestre 4'!C1</f>
        <v>26</v>
      </c>
      <c r="C19" s="47">
        <f>'Trimestre 4'!B1</f>
        <v>38659.76</v>
      </c>
      <c r="D19" s="49"/>
      <c r="E19" s="47">
        <f>'Trimestre 4'!G1</f>
        <v>-15.188527036898313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53909.4</v>
      </c>
      <c r="C1">
        <f>COUNTA(A4:A203)</f>
        <v>52</v>
      </c>
      <c r="G1" s="20">
        <f>IF(B1&lt;&gt;0,H1/B1,0)</f>
        <v>-22.358946306210047</v>
      </c>
      <c r="H1" s="19">
        <f>SUM(H4:H195)</f>
        <v>-1205357.38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62.52</v>
      </c>
      <c r="C4" s="17">
        <v>42390</v>
      </c>
      <c r="D4" s="17">
        <v>42382</v>
      </c>
      <c r="E4" s="17"/>
      <c r="F4" s="17"/>
      <c r="G4" s="1">
        <f>D4-C4-(F4-E4)</f>
        <v>-8</v>
      </c>
      <c r="H4" s="16">
        <f>B4*G4</f>
        <v>-500.16</v>
      </c>
    </row>
    <row r="5" spans="1:8" ht="15">
      <c r="A5" s="28" t="s">
        <v>23</v>
      </c>
      <c r="B5" s="16">
        <v>320</v>
      </c>
      <c r="C5" s="17">
        <v>42390</v>
      </c>
      <c r="D5" s="17">
        <v>42382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-2560</v>
      </c>
    </row>
    <row r="6" spans="1:8" ht="15">
      <c r="A6" s="28" t="s">
        <v>24</v>
      </c>
      <c r="B6" s="16">
        <v>91</v>
      </c>
      <c r="C6" s="17">
        <v>42412</v>
      </c>
      <c r="D6" s="17">
        <v>42382</v>
      </c>
      <c r="E6" s="17"/>
      <c r="F6" s="17"/>
      <c r="G6" s="1">
        <f t="shared" si="0"/>
        <v>-30</v>
      </c>
      <c r="H6" s="16">
        <f t="shared" si="1"/>
        <v>-2730</v>
      </c>
    </row>
    <row r="7" spans="1:8" ht="15">
      <c r="A7" s="28" t="s">
        <v>25</v>
      </c>
      <c r="B7" s="16">
        <v>43.03</v>
      </c>
      <c r="C7" s="17">
        <v>42390</v>
      </c>
      <c r="D7" s="17">
        <v>42382</v>
      </c>
      <c r="E7" s="17"/>
      <c r="F7" s="17"/>
      <c r="G7" s="1">
        <f t="shared" si="0"/>
        <v>-8</v>
      </c>
      <c r="H7" s="16">
        <f t="shared" si="1"/>
        <v>-344.24</v>
      </c>
    </row>
    <row r="8" spans="1:8" ht="15">
      <c r="A8" s="28" t="s">
        <v>26</v>
      </c>
      <c r="B8" s="16">
        <v>648.66</v>
      </c>
      <c r="C8" s="17">
        <v>42390</v>
      </c>
      <c r="D8" s="17">
        <v>42382</v>
      </c>
      <c r="E8" s="17"/>
      <c r="F8" s="17"/>
      <c r="G8" s="1">
        <f t="shared" si="0"/>
        <v>-8</v>
      </c>
      <c r="H8" s="16">
        <f t="shared" si="1"/>
        <v>-5189.28</v>
      </c>
    </row>
    <row r="9" spans="1:8" ht="15">
      <c r="A9" s="28" t="s">
        <v>27</v>
      </c>
      <c r="B9" s="16">
        <v>571.61</v>
      </c>
      <c r="C9" s="17">
        <v>42355</v>
      </c>
      <c r="D9" s="17">
        <v>42382</v>
      </c>
      <c r="E9" s="17"/>
      <c r="F9" s="17"/>
      <c r="G9" s="1">
        <f t="shared" si="0"/>
        <v>27</v>
      </c>
      <c r="H9" s="16">
        <f t="shared" si="1"/>
        <v>15433.470000000001</v>
      </c>
    </row>
    <row r="10" spans="1:8" ht="15">
      <c r="A10" s="28" t="s">
        <v>28</v>
      </c>
      <c r="B10" s="16">
        <v>2226.57</v>
      </c>
      <c r="C10" s="17">
        <v>42412</v>
      </c>
      <c r="D10" s="17">
        <v>42397</v>
      </c>
      <c r="E10" s="17"/>
      <c r="F10" s="17"/>
      <c r="G10" s="1">
        <f t="shared" si="0"/>
        <v>-15</v>
      </c>
      <c r="H10" s="16">
        <f t="shared" si="1"/>
        <v>-33398.55</v>
      </c>
    </row>
    <row r="11" spans="1:8" ht="15">
      <c r="A11" s="28" t="s">
        <v>29</v>
      </c>
      <c r="B11" s="16">
        <v>172.07</v>
      </c>
      <c r="C11" s="17">
        <v>42421</v>
      </c>
      <c r="D11" s="17">
        <v>42397</v>
      </c>
      <c r="E11" s="17"/>
      <c r="F11" s="17"/>
      <c r="G11" s="1">
        <f t="shared" si="0"/>
        <v>-24</v>
      </c>
      <c r="H11" s="16">
        <f t="shared" si="1"/>
        <v>-4129.68</v>
      </c>
    </row>
    <row r="12" spans="1:8" ht="15">
      <c r="A12" s="28" t="s">
        <v>30</v>
      </c>
      <c r="B12" s="16">
        <v>894</v>
      </c>
      <c r="C12" s="17">
        <v>42390</v>
      </c>
      <c r="D12" s="17">
        <v>42397</v>
      </c>
      <c r="E12" s="17"/>
      <c r="F12" s="17"/>
      <c r="G12" s="1">
        <f t="shared" si="0"/>
        <v>7</v>
      </c>
      <c r="H12" s="16">
        <f t="shared" si="1"/>
        <v>6258</v>
      </c>
    </row>
    <row r="13" spans="1:8" ht="15">
      <c r="A13" s="28" t="s">
        <v>31</v>
      </c>
      <c r="B13" s="16">
        <v>927.99</v>
      </c>
      <c r="C13" s="17">
        <v>42390</v>
      </c>
      <c r="D13" s="17">
        <v>42397</v>
      </c>
      <c r="E13" s="17"/>
      <c r="F13" s="17"/>
      <c r="G13" s="1">
        <f t="shared" si="0"/>
        <v>7</v>
      </c>
      <c r="H13" s="16">
        <f t="shared" si="1"/>
        <v>6495.93</v>
      </c>
    </row>
    <row r="14" spans="1:8" ht="15">
      <c r="A14" s="28" t="s">
        <v>32</v>
      </c>
      <c r="B14" s="16">
        <v>99.43</v>
      </c>
      <c r="C14" s="17">
        <v>42390</v>
      </c>
      <c r="D14" s="17">
        <v>42397</v>
      </c>
      <c r="E14" s="17"/>
      <c r="F14" s="17"/>
      <c r="G14" s="1">
        <f t="shared" si="0"/>
        <v>7</v>
      </c>
      <c r="H14" s="16">
        <f t="shared" si="1"/>
        <v>696.01</v>
      </c>
    </row>
    <row r="15" spans="1:8" ht="15">
      <c r="A15" s="28" t="s">
        <v>33</v>
      </c>
      <c r="B15" s="16">
        <v>183.19</v>
      </c>
      <c r="C15" s="17">
        <v>42421</v>
      </c>
      <c r="D15" s="17">
        <v>42410</v>
      </c>
      <c r="E15" s="17"/>
      <c r="F15" s="17"/>
      <c r="G15" s="1">
        <f t="shared" si="0"/>
        <v>-11</v>
      </c>
      <c r="H15" s="16">
        <f t="shared" si="1"/>
        <v>-2015.09</v>
      </c>
    </row>
    <row r="16" spans="1:8" ht="15">
      <c r="A16" s="28" t="s">
        <v>34</v>
      </c>
      <c r="B16" s="16">
        <v>374.8</v>
      </c>
      <c r="C16" s="17">
        <v>42433</v>
      </c>
      <c r="D16" s="17">
        <v>42412</v>
      </c>
      <c r="E16" s="17"/>
      <c r="F16" s="17"/>
      <c r="G16" s="1">
        <f t="shared" si="0"/>
        <v>-21</v>
      </c>
      <c r="H16" s="16">
        <f t="shared" si="1"/>
        <v>-7870.8</v>
      </c>
    </row>
    <row r="17" spans="1:8" ht="15">
      <c r="A17" s="28" t="s">
        <v>35</v>
      </c>
      <c r="B17" s="16">
        <v>365</v>
      </c>
      <c r="C17" s="17">
        <v>42433</v>
      </c>
      <c r="D17" s="17">
        <v>42412</v>
      </c>
      <c r="E17" s="17"/>
      <c r="F17" s="17"/>
      <c r="G17" s="1">
        <f t="shared" si="0"/>
        <v>-21</v>
      </c>
      <c r="H17" s="16">
        <f t="shared" si="1"/>
        <v>-7665</v>
      </c>
    </row>
    <row r="18" spans="1:8" ht="15">
      <c r="A18" s="28" t="s">
        <v>36</v>
      </c>
      <c r="B18" s="16">
        <v>513.09</v>
      </c>
      <c r="C18" s="17">
        <v>42442</v>
      </c>
      <c r="D18" s="17">
        <v>42412</v>
      </c>
      <c r="E18" s="17"/>
      <c r="F18" s="17"/>
      <c r="G18" s="1">
        <f t="shared" si="0"/>
        <v>-30</v>
      </c>
      <c r="H18" s="16">
        <f t="shared" si="1"/>
        <v>-15392.7</v>
      </c>
    </row>
    <row r="19" spans="1:8" ht="15">
      <c r="A19" s="28" t="s">
        <v>37</v>
      </c>
      <c r="B19" s="16">
        <v>413.36</v>
      </c>
      <c r="C19" s="17">
        <v>42433</v>
      </c>
      <c r="D19" s="17">
        <v>42412</v>
      </c>
      <c r="E19" s="17"/>
      <c r="F19" s="17"/>
      <c r="G19" s="1">
        <f t="shared" si="0"/>
        <v>-21</v>
      </c>
      <c r="H19" s="16">
        <f t="shared" si="1"/>
        <v>-8680.56</v>
      </c>
    </row>
    <row r="20" spans="1:8" ht="15">
      <c r="A20" s="28" t="s">
        <v>38</v>
      </c>
      <c r="B20" s="16">
        <v>508.81</v>
      </c>
      <c r="C20" s="17">
        <v>42433</v>
      </c>
      <c r="D20" s="17">
        <v>42412</v>
      </c>
      <c r="E20" s="17"/>
      <c r="F20" s="17"/>
      <c r="G20" s="1">
        <f t="shared" si="0"/>
        <v>-21</v>
      </c>
      <c r="H20" s="16">
        <f t="shared" si="1"/>
        <v>-10685.01</v>
      </c>
    </row>
    <row r="21" spans="1:8" ht="15">
      <c r="A21" s="28" t="s">
        <v>39</v>
      </c>
      <c r="B21" s="16">
        <v>937.5</v>
      </c>
      <c r="C21" s="17">
        <v>42442</v>
      </c>
      <c r="D21" s="17">
        <v>42412</v>
      </c>
      <c r="E21" s="17"/>
      <c r="F21" s="17"/>
      <c r="G21" s="1">
        <f t="shared" si="0"/>
        <v>-30</v>
      </c>
      <c r="H21" s="16">
        <f t="shared" si="1"/>
        <v>-28125</v>
      </c>
    </row>
    <row r="22" spans="1:8" ht="15">
      <c r="A22" s="28" t="s">
        <v>40</v>
      </c>
      <c r="B22" s="16">
        <v>441.6</v>
      </c>
      <c r="C22" s="17">
        <v>42433</v>
      </c>
      <c r="D22" s="17">
        <v>42426</v>
      </c>
      <c r="E22" s="17"/>
      <c r="F22" s="17"/>
      <c r="G22" s="1">
        <f t="shared" si="0"/>
        <v>-7</v>
      </c>
      <c r="H22" s="16">
        <f t="shared" si="1"/>
        <v>-3091.2000000000003</v>
      </c>
    </row>
    <row r="23" spans="1:8" ht="15">
      <c r="A23" s="28" t="s">
        <v>41</v>
      </c>
      <c r="B23" s="16">
        <v>650</v>
      </c>
      <c r="C23" s="17">
        <v>42390</v>
      </c>
      <c r="D23" s="17">
        <v>42426</v>
      </c>
      <c r="E23" s="17"/>
      <c r="F23" s="17"/>
      <c r="G23" s="1">
        <f t="shared" si="0"/>
        <v>36</v>
      </c>
      <c r="H23" s="16">
        <f t="shared" si="1"/>
        <v>23400</v>
      </c>
    </row>
    <row r="24" spans="1:8" ht="15">
      <c r="A24" s="28" t="s">
        <v>42</v>
      </c>
      <c r="B24" s="16">
        <v>652.05</v>
      </c>
      <c r="C24" s="17">
        <v>42448</v>
      </c>
      <c r="D24" s="17">
        <v>42426</v>
      </c>
      <c r="E24" s="17"/>
      <c r="F24" s="17"/>
      <c r="G24" s="1">
        <f t="shared" si="0"/>
        <v>-22</v>
      </c>
      <c r="H24" s="16">
        <f t="shared" si="1"/>
        <v>-14345.099999999999</v>
      </c>
    </row>
    <row r="25" spans="1:8" ht="15">
      <c r="A25" s="28" t="s">
        <v>43</v>
      </c>
      <c r="B25" s="16">
        <v>320</v>
      </c>
      <c r="C25" s="17">
        <v>42456</v>
      </c>
      <c r="D25" s="17">
        <v>42426</v>
      </c>
      <c r="E25" s="17"/>
      <c r="F25" s="17"/>
      <c r="G25" s="1">
        <f t="shared" si="0"/>
        <v>-30</v>
      </c>
      <c r="H25" s="16">
        <f t="shared" si="1"/>
        <v>-9600</v>
      </c>
    </row>
    <row r="26" spans="1:8" ht="15">
      <c r="A26" s="28" t="s">
        <v>44</v>
      </c>
      <c r="B26" s="16">
        <v>731.01</v>
      </c>
      <c r="C26" s="17">
        <v>42442</v>
      </c>
      <c r="D26" s="17">
        <v>42426</v>
      </c>
      <c r="E26" s="17"/>
      <c r="F26" s="17"/>
      <c r="G26" s="1">
        <f t="shared" si="0"/>
        <v>-16</v>
      </c>
      <c r="H26" s="16">
        <f t="shared" si="1"/>
        <v>-11696.16</v>
      </c>
    </row>
    <row r="27" spans="1:8" ht="15">
      <c r="A27" s="28" t="s">
        <v>45</v>
      </c>
      <c r="B27" s="16">
        <v>64.35</v>
      </c>
      <c r="C27" s="17">
        <v>42452</v>
      </c>
      <c r="D27" s="17">
        <v>42432</v>
      </c>
      <c r="E27" s="17"/>
      <c r="F27" s="17"/>
      <c r="G27" s="1">
        <f t="shared" si="0"/>
        <v>-20</v>
      </c>
      <c r="H27" s="16">
        <f t="shared" si="1"/>
        <v>-1287</v>
      </c>
    </row>
    <row r="28" spans="1:8" ht="15">
      <c r="A28" s="28" t="s">
        <v>46</v>
      </c>
      <c r="B28" s="16">
        <v>20</v>
      </c>
      <c r="C28" s="17">
        <v>42448</v>
      </c>
      <c r="D28" s="17">
        <v>42432</v>
      </c>
      <c r="E28" s="17"/>
      <c r="F28" s="17"/>
      <c r="G28" s="1">
        <f t="shared" si="0"/>
        <v>-16</v>
      </c>
      <c r="H28" s="16">
        <f t="shared" si="1"/>
        <v>-320</v>
      </c>
    </row>
    <row r="29" spans="1:8" ht="15">
      <c r="A29" s="28" t="s">
        <v>47</v>
      </c>
      <c r="B29" s="16">
        <v>7.26</v>
      </c>
      <c r="C29" s="17">
        <v>42390</v>
      </c>
      <c r="D29" s="17">
        <v>42432</v>
      </c>
      <c r="E29" s="17"/>
      <c r="F29" s="17"/>
      <c r="G29" s="1">
        <f t="shared" si="0"/>
        <v>42</v>
      </c>
      <c r="H29" s="16">
        <f t="shared" si="1"/>
        <v>304.92</v>
      </c>
    </row>
    <row r="30" spans="1:8" ht="15">
      <c r="A30" s="28" t="s">
        <v>48</v>
      </c>
      <c r="B30" s="16">
        <v>2.97</v>
      </c>
      <c r="C30" s="17">
        <v>42460</v>
      </c>
      <c r="D30" s="17">
        <v>42432</v>
      </c>
      <c r="E30" s="17"/>
      <c r="F30" s="17"/>
      <c r="G30" s="1">
        <f t="shared" si="0"/>
        <v>-28</v>
      </c>
      <c r="H30" s="16">
        <f t="shared" si="1"/>
        <v>-83.16000000000001</v>
      </c>
    </row>
    <row r="31" spans="1:8" ht="15">
      <c r="A31" s="28" t="s">
        <v>49</v>
      </c>
      <c r="B31" s="16">
        <v>1680</v>
      </c>
      <c r="C31" s="17">
        <v>42456</v>
      </c>
      <c r="D31" s="17">
        <v>42432</v>
      </c>
      <c r="E31" s="17"/>
      <c r="F31" s="17"/>
      <c r="G31" s="1">
        <f t="shared" si="0"/>
        <v>-24</v>
      </c>
      <c r="H31" s="16">
        <f t="shared" si="1"/>
        <v>-40320</v>
      </c>
    </row>
    <row r="32" spans="1:8" ht="15">
      <c r="A32" s="28" t="s">
        <v>50</v>
      </c>
      <c r="B32" s="16">
        <v>3572</v>
      </c>
      <c r="C32" s="17">
        <v>42462</v>
      </c>
      <c r="D32" s="17">
        <v>42432</v>
      </c>
      <c r="E32" s="17"/>
      <c r="F32" s="17"/>
      <c r="G32" s="1">
        <f t="shared" si="0"/>
        <v>-30</v>
      </c>
      <c r="H32" s="16">
        <f t="shared" si="1"/>
        <v>-107160</v>
      </c>
    </row>
    <row r="33" spans="1:8" ht="15">
      <c r="A33" s="28" t="s">
        <v>51</v>
      </c>
      <c r="B33" s="16">
        <v>93</v>
      </c>
      <c r="C33" s="17">
        <v>42456</v>
      </c>
      <c r="D33" s="17">
        <v>42432</v>
      </c>
      <c r="E33" s="17"/>
      <c r="F33" s="17"/>
      <c r="G33" s="1">
        <f t="shared" si="0"/>
        <v>-24</v>
      </c>
      <c r="H33" s="16">
        <f t="shared" si="1"/>
        <v>-2232</v>
      </c>
    </row>
    <row r="34" spans="1:8" ht="15">
      <c r="A34" s="28" t="s">
        <v>52</v>
      </c>
      <c r="B34" s="16">
        <v>240</v>
      </c>
      <c r="C34" s="17">
        <v>42462</v>
      </c>
      <c r="D34" s="17">
        <v>42432</v>
      </c>
      <c r="E34" s="17"/>
      <c r="F34" s="17"/>
      <c r="G34" s="1">
        <f t="shared" si="0"/>
        <v>-30</v>
      </c>
      <c r="H34" s="16">
        <f t="shared" si="1"/>
        <v>-7200</v>
      </c>
    </row>
    <row r="35" spans="1:8" ht="15">
      <c r="A35" s="28" t="s">
        <v>53</v>
      </c>
      <c r="B35" s="16">
        <v>638.75</v>
      </c>
      <c r="C35" s="17">
        <v>42456</v>
      </c>
      <c r="D35" s="17">
        <v>42432</v>
      </c>
      <c r="E35" s="17"/>
      <c r="F35" s="17"/>
      <c r="G35" s="1">
        <f t="shared" si="0"/>
        <v>-24</v>
      </c>
      <c r="H35" s="16">
        <f t="shared" si="1"/>
        <v>-15330</v>
      </c>
    </row>
    <row r="36" spans="1:8" ht="15">
      <c r="A36" s="28" t="s">
        <v>54</v>
      </c>
      <c r="B36" s="16">
        <v>8832</v>
      </c>
      <c r="C36" s="17">
        <v>42469</v>
      </c>
      <c r="D36" s="17">
        <v>42439</v>
      </c>
      <c r="E36" s="17"/>
      <c r="F36" s="17"/>
      <c r="G36" s="1">
        <f t="shared" si="0"/>
        <v>-30</v>
      </c>
      <c r="H36" s="16">
        <f t="shared" si="1"/>
        <v>-264960</v>
      </c>
    </row>
    <row r="37" spans="1:8" ht="15">
      <c r="A37" s="28" t="s">
        <v>55</v>
      </c>
      <c r="B37" s="16">
        <v>3534.18</v>
      </c>
      <c r="C37" s="17">
        <v>42467</v>
      </c>
      <c r="D37" s="17">
        <v>42439</v>
      </c>
      <c r="E37" s="17"/>
      <c r="F37" s="17"/>
      <c r="G37" s="1">
        <f t="shared" si="0"/>
        <v>-28</v>
      </c>
      <c r="H37" s="16">
        <f t="shared" si="1"/>
        <v>-98957.04</v>
      </c>
    </row>
    <row r="38" spans="1:8" ht="15">
      <c r="A38" s="28" t="s">
        <v>56</v>
      </c>
      <c r="B38" s="16">
        <v>117.84</v>
      </c>
      <c r="C38" s="17">
        <v>42475</v>
      </c>
      <c r="D38" s="17">
        <v>42445</v>
      </c>
      <c r="E38" s="17"/>
      <c r="F38" s="17"/>
      <c r="G38" s="1">
        <f t="shared" si="0"/>
        <v>-30</v>
      </c>
      <c r="H38" s="16">
        <f t="shared" si="1"/>
        <v>-3535.2000000000003</v>
      </c>
    </row>
    <row r="39" spans="1:8" ht="15">
      <c r="A39" s="28" t="s">
        <v>57</v>
      </c>
      <c r="B39" s="16">
        <v>640</v>
      </c>
      <c r="C39" s="17">
        <v>42475</v>
      </c>
      <c r="D39" s="17">
        <v>42445</v>
      </c>
      <c r="E39" s="17"/>
      <c r="F39" s="17"/>
      <c r="G39" s="1">
        <f t="shared" si="0"/>
        <v>-30</v>
      </c>
      <c r="H39" s="16">
        <f t="shared" si="1"/>
        <v>-19200</v>
      </c>
    </row>
    <row r="40" spans="1:8" ht="15">
      <c r="A40" s="28" t="s">
        <v>58</v>
      </c>
      <c r="B40" s="16">
        <v>2268</v>
      </c>
      <c r="C40" s="17">
        <v>42448</v>
      </c>
      <c r="D40" s="17">
        <v>42445</v>
      </c>
      <c r="E40" s="17"/>
      <c r="F40" s="17"/>
      <c r="G40" s="1">
        <f t="shared" si="0"/>
        <v>-3</v>
      </c>
      <c r="H40" s="16">
        <f t="shared" si="1"/>
        <v>-6804</v>
      </c>
    </row>
    <row r="41" spans="1:8" ht="15">
      <c r="A41" s="28" t="s">
        <v>59</v>
      </c>
      <c r="B41" s="16">
        <v>110</v>
      </c>
      <c r="C41" s="17">
        <v>42468</v>
      </c>
      <c r="D41" s="17">
        <v>42445</v>
      </c>
      <c r="E41" s="17"/>
      <c r="F41" s="17"/>
      <c r="G41" s="1">
        <f t="shared" si="0"/>
        <v>-23</v>
      </c>
      <c r="H41" s="16">
        <f t="shared" si="1"/>
        <v>-2530</v>
      </c>
    </row>
    <row r="42" spans="1:8" ht="15">
      <c r="A42" s="28" t="s">
        <v>60</v>
      </c>
      <c r="B42" s="16">
        <v>341.37</v>
      </c>
      <c r="C42" s="17">
        <v>42468</v>
      </c>
      <c r="D42" s="17">
        <v>42445</v>
      </c>
      <c r="E42" s="17"/>
      <c r="F42" s="17"/>
      <c r="G42" s="1">
        <f t="shared" si="0"/>
        <v>-23</v>
      </c>
      <c r="H42" s="16">
        <f t="shared" si="1"/>
        <v>-7851.51</v>
      </c>
    </row>
    <row r="43" spans="1:8" ht="15">
      <c r="A43" s="28" t="s">
        <v>61</v>
      </c>
      <c r="B43" s="16">
        <v>271.67</v>
      </c>
      <c r="C43" s="17">
        <v>42474</v>
      </c>
      <c r="D43" s="17">
        <v>42445</v>
      </c>
      <c r="E43" s="17"/>
      <c r="F43" s="17"/>
      <c r="G43" s="1">
        <f t="shared" si="0"/>
        <v>-29</v>
      </c>
      <c r="H43" s="16">
        <f t="shared" si="1"/>
        <v>-7878.43</v>
      </c>
    </row>
    <row r="44" spans="1:8" ht="15">
      <c r="A44" s="28" t="s">
        <v>62</v>
      </c>
      <c r="B44" s="16">
        <v>500</v>
      </c>
      <c r="C44" s="17">
        <v>42475</v>
      </c>
      <c r="D44" s="17">
        <v>42445</v>
      </c>
      <c r="E44" s="17"/>
      <c r="F44" s="17"/>
      <c r="G44" s="1">
        <f t="shared" si="0"/>
        <v>-30</v>
      </c>
      <c r="H44" s="16">
        <f t="shared" si="1"/>
        <v>-15000</v>
      </c>
    </row>
    <row r="45" spans="1:8" ht="15">
      <c r="A45" s="28" t="s">
        <v>63</v>
      </c>
      <c r="B45" s="16">
        <v>406.8</v>
      </c>
      <c r="C45" s="17">
        <v>42475</v>
      </c>
      <c r="D45" s="17">
        <v>42445</v>
      </c>
      <c r="E45" s="17"/>
      <c r="F45" s="17"/>
      <c r="G45" s="1">
        <f t="shared" si="0"/>
        <v>-30</v>
      </c>
      <c r="H45" s="16">
        <f t="shared" si="1"/>
        <v>-12204</v>
      </c>
    </row>
    <row r="46" spans="1:8" ht="15">
      <c r="A46" s="28" t="s">
        <v>64</v>
      </c>
      <c r="B46" s="16">
        <v>8832</v>
      </c>
      <c r="C46" s="17">
        <v>42483</v>
      </c>
      <c r="D46" s="17">
        <v>42453</v>
      </c>
      <c r="E46" s="17"/>
      <c r="F46" s="17"/>
      <c r="G46" s="1">
        <f t="shared" si="0"/>
        <v>-30</v>
      </c>
      <c r="H46" s="16">
        <f t="shared" si="1"/>
        <v>-264960</v>
      </c>
    </row>
    <row r="47" spans="1:8" ht="15">
      <c r="A47" s="28" t="s">
        <v>65</v>
      </c>
      <c r="B47" s="16">
        <v>271.2</v>
      </c>
      <c r="C47" s="17">
        <v>42484</v>
      </c>
      <c r="D47" s="17">
        <v>42459</v>
      </c>
      <c r="E47" s="17"/>
      <c r="F47" s="17"/>
      <c r="G47" s="1">
        <f t="shared" si="0"/>
        <v>-25</v>
      </c>
      <c r="H47" s="16">
        <f t="shared" si="1"/>
        <v>-6780</v>
      </c>
    </row>
    <row r="48" spans="1:8" ht="15">
      <c r="A48" s="28" t="s">
        <v>66</v>
      </c>
      <c r="B48" s="16">
        <v>1776.6</v>
      </c>
      <c r="C48" s="17">
        <v>42483</v>
      </c>
      <c r="D48" s="17">
        <v>42459</v>
      </c>
      <c r="E48" s="17"/>
      <c r="F48" s="17"/>
      <c r="G48" s="1">
        <f t="shared" si="0"/>
        <v>-24</v>
      </c>
      <c r="H48" s="16">
        <f t="shared" si="1"/>
        <v>-42638.399999999994</v>
      </c>
    </row>
    <row r="49" spans="1:8" ht="15">
      <c r="A49" s="28" t="s">
        <v>67</v>
      </c>
      <c r="B49" s="16">
        <v>2500</v>
      </c>
      <c r="C49" s="17">
        <v>42483</v>
      </c>
      <c r="D49" s="17">
        <v>42459</v>
      </c>
      <c r="E49" s="17"/>
      <c r="F49" s="17"/>
      <c r="G49" s="1">
        <f t="shared" si="0"/>
        <v>-24</v>
      </c>
      <c r="H49" s="16">
        <f t="shared" si="1"/>
        <v>-60000</v>
      </c>
    </row>
    <row r="50" spans="1:8" ht="15">
      <c r="A50" s="28" t="s">
        <v>68</v>
      </c>
      <c r="B50" s="16">
        <v>191.06</v>
      </c>
      <c r="C50" s="17">
        <v>42483</v>
      </c>
      <c r="D50" s="17">
        <v>42459</v>
      </c>
      <c r="E50" s="17"/>
      <c r="F50" s="17"/>
      <c r="G50" s="1">
        <f t="shared" si="0"/>
        <v>-24</v>
      </c>
      <c r="H50" s="16">
        <f t="shared" si="1"/>
        <v>-4585.4400000000005</v>
      </c>
    </row>
    <row r="51" spans="1:8" ht="15">
      <c r="A51" s="28" t="s">
        <v>69</v>
      </c>
      <c r="B51" s="16">
        <v>3400</v>
      </c>
      <c r="C51" s="17">
        <v>42483</v>
      </c>
      <c r="D51" s="17">
        <v>42459</v>
      </c>
      <c r="E51" s="17"/>
      <c r="F51" s="17"/>
      <c r="G51" s="1">
        <f t="shared" si="0"/>
        <v>-24</v>
      </c>
      <c r="H51" s="16">
        <f t="shared" si="1"/>
        <v>-81600</v>
      </c>
    </row>
    <row r="52" spans="1:8" ht="15">
      <c r="A52" s="28" t="s">
        <v>70</v>
      </c>
      <c r="B52" s="16">
        <v>800</v>
      </c>
      <c r="C52" s="17">
        <v>42460</v>
      </c>
      <c r="D52" s="17">
        <v>42459</v>
      </c>
      <c r="E52" s="17"/>
      <c r="F52" s="17"/>
      <c r="G52" s="1">
        <f t="shared" si="0"/>
        <v>-1</v>
      </c>
      <c r="H52" s="16">
        <f t="shared" si="1"/>
        <v>-800</v>
      </c>
    </row>
    <row r="53" spans="1:8" ht="15">
      <c r="A53" s="28" t="s">
        <v>71</v>
      </c>
      <c r="B53" s="16">
        <v>14.26</v>
      </c>
      <c r="C53" s="17">
        <v>42489</v>
      </c>
      <c r="D53" s="17">
        <v>42459</v>
      </c>
      <c r="E53" s="17"/>
      <c r="F53" s="17"/>
      <c r="G53" s="1">
        <f t="shared" si="0"/>
        <v>-30</v>
      </c>
      <c r="H53" s="16">
        <f t="shared" si="1"/>
        <v>-427.8</v>
      </c>
    </row>
    <row r="54" spans="1:8" ht="15">
      <c r="A54" s="28" t="s">
        <v>72</v>
      </c>
      <c r="B54" s="16">
        <v>30</v>
      </c>
      <c r="C54" s="17">
        <v>42483</v>
      </c>
      <c r="D54" s="17">
        <v>42459</v>
      </c>
      <c r="E54" s="17"/>
      <c r="F54" s="17"/>
      <c r="G54" s="1">
        <f t="shared" si="0"/>
        <v>-24</v>
      </c>
      <c r="H54" s="16">
        <f t="shared" si="1"/>
        <v>-720</v>
      </c>
    </row>
    <row r="55" spans="1:8" ht="15">
      <c r="A55" s="28" t="s">
        <v>73</v>
      </c>
      <c r="B55" s="16">
        <v>606.8</v>
      </c>
      <c r="C55" s="17">
        <v>42483</v>
      </c>
      <c r="D55" s="17">
        <v>42459</v>
      </c>
      <c r="E55" s="17"/>
      <c r="F55" s="17"/>
      <c r="G55" s="1">
        <f t="shared" si="0"/>
        <v>-24</v>
      </c>
      <c r="H55" s="16">
        <f t="shared" si="1"/>
        <v>-14563.199999999999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32776.46000000001</v>
      </c>
      <c r="C1">
        <f>COUNTA(A4:A203)</f>
        <v>27</v>
      </c>
      <c r="G1" s="20">
        <f>IF(B1&lt;&gt;0,H1/B1,0)</f>
        <v>-23.104222664680684</v>
      </c>
      <c r="H1" s="19">
        <f>SUM(H4:H195)</f>
        <v>-757274.63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74</v>
      </c>
      <c r="B4" s="16">
        <v>225</v>
      </c>
      <c r="C4" s="17">
        <v>42483</v>
      </c>
      <c r="D4" s="17">
        <v>42473</v>
      </c>
      <c r="E4" s="17"/>
      <c r="F4" s="17"/>
      <c r="G4" s="1">
        <f>D4-C4-(F4-E4)</f>
        <v>-10</v>
      </c>
      <c r="H4" s="16">
        <f>B4*G4</f>
        <v>-2250</v>
      </c>
    </row>
    <row r="5" spans="1:8" ht="15">
      <c r="A5" s="28" t="s">
        <v>75</v>
      </c>
      <c r="B5" s="16">
        <v>99</v>
      </c>
      <c r="C5" s="17">
        <v>42475</v>
      </c>
      <c r="D5" s="17">
        <v>42473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-198</v>
      </c>
    </row>
    <row r="6" spans="1:8" ht="15">
      <c r="A6" s="28" t="s">
        <v>76</v>
      </c>
      <c r="B6" s="16">
        <v>390</v>
      </c>
      <c r="C6" s="17">
        <v>42475</v>
      </c>
      <c r="D6" s="17">
        <v>42473</v>
      </c>
      <c r="E6" s="17"/>
      <c r="F6" s="17"/>
      <c r="G6" s="1">
        <f t="shared" si="0"/>
        <v>-2</v>
      </c>
      <c r="H6" s="16">
        <f t="shared" si="1"/>
        <v>-780</v>
      </c>
    </row>
    <row r="7" spans="1:8" ht="15">
      <c r="A7" s="28" t="s">
        <v>77</v>
      </c>
      <c r="B7" s="16">
        <v>252.37</v>
      </c>
      <c r="C7" s="17">
        <v>42497</v>
      </c>
      <c r="D7" s="17">
        <v>42473</v>
      </c>
      <c r="E7" s="17"/>
      <c r="F7" s="17"/>
      <c r="G7" s="1">
        <f t="shared" si="0"/>
        <v>-24</v>
      </c>
      <c r="H7" s="16">
        <f t="shared" si="1"/>
        <v>-6056.88</v>
      </c>
    </row>
    <row r="8" spans="1:8" ht="15">
      <c r="A8" s="28" t="s">
        <v>78</v>
      </c>
      <c r="B8" s="16">
        <v>433.59</v>
      </c>
      <c r="C8" s="17">
        <v>42497</v>
      </c>
      <c r="D8" s="17">
        <v>42473</v>
      </c>
      <c r="E8" s="17"/>
      <c r="F8" s="17"/>
      <c r="G8" s="1">
        <f t="shared" si="0"/>
        <v>-24</v>
      </c>
      <c r="H8" s="16">
        <f t="shared" si="1"/>
        <v>-10406.16</v>
      </c>
    </row>
    <row r="9" spans="1:8" ht="15">
      <c r="A9" s="28" t="s">
        <v>79</v>
      </c>
      <c r="B9" s="16">
        <v>91</v>
      </c>
      <c r="C9" s="17">
        <v>42503</v>
      </c>
      <c r="D9" s="17">
        <v>42473</v>
      </c>
      <c r="E9" s="17"/>
      <c r="F9" s="17"/>
      <c r="G9" s="1">
        <f t="shared" si="0"/>
        <v>-30</v>
      </c>
      <c r="H9" s="16">
        <f t="shared" si="1"/>
        <v>-2730</v>
      </c>
    </row>
    <row r="10" spans="1:8" ht="15">
      <c r="A10" s="28" t="s">
        <v>80</v>
      </c>
      <c r="B10" s="16">
        <v>513.66</v>
      </c>
      <c r="C10" s="17">
        <v>42502</v>
      </c>
      <c r="D10" s="17">
        <v>42473</v>
      </c>
      <c r="E10" s="17"/>
      <c r="F10" s="17"/>
      <c r="G10" s="1">
        <f t="shared" si="0"/>
        <v>-29</v>
      </c>
      <c r="H10" s="16">
        <f t="shared" si="1"/>
        <v>-14896.14</v>
      </c>
    </row>
    <row r="11" spans="1:8" ht="15">
      <c r="A11" s="28" t="s">
        <v>81</v>
      </c>
      <c r="B11" s="16">
        <v>3394</v>
      </c>
      <c r="C11" s="17">
        <v>42508</v>
      </c>
      <c r="D11" s="17">
        <v>42486</v>
      </c>
      <c r="E11" s="17"/>
      <c r="F11" s="17"/>
      <c r="G11" s="1">
        <f t="shared" si="0"/>
        <v>-22</v>
      </c>
      <c r="H11" s="16">
        <f t="shared" si="1"/>
        <v>-74668</v>
      </c>
    </row>
    <row r="12" spans="1:8" ht="15">
      <c r="A12" s="28" t="s">
        <v>82</v>
      </c>
      <c r="B12" s="16">
        <v>2.97</v>
      </c>
      <c r="C12" s="17">
        <v>42502</v>
      </c>
      <c r="D12" s="17">
        <v>42486</v>
      </c>
      <c r="E12" s="17"/>
      <c r="F12" s="17"/>
      <c r="G12" s="1">
        <f t="shared" si="0"/>
        <v>-16</v>
      </c>
      <c r="H12" s="16">
        <f t="shared" si="1"/>
        <v>-47.52</v>
      </c>
    </row>
    <row r="13" spans="1:8" ht="15">
      <c r="A13" s="28" t="s">
        <v>83</v>
      </c>
      <c r="B13" s="16">
        <v>40</v>
      </c>
      <c r="C13" s="17">
        <v>42497</v>
      </c>
      <c r="D13" s="17">
        <v>42486</v>
      </c>
      <c r="E13" s="17"/>
      <c r="F13" s="17"/>
      <c r="G13" s="1">
        <f t="shared" si="0"/>
        <v>-11</v>
      </c>
      <c r="H13" s="16">
        <f t="shared" si="1"/>
        <v>-440</v>
      </c>
    </row>
    <row r="14" spans="1:8" ht="15">
      <c r="A14" s="28" t="s">
        <v>84</v>
      </c>
      <c r="B14" s="16">
        <v>320.78</v>
      </c>
      <c r="C14" s="17">
        <v>42517</v>
      </c>
      <c r="D14" s="17">
        <v>42495</v>
      </c>
      <c r="E14" s="17"/>
      <c r="F14" s="17"/>
      <c r="G14" s="1">
        <f t="shared" si="0"/>
        <v>-22</v>
      </c>
      <c r="H14" s="16">
        <f t="shared" si="1"/>
        <v>-7057.16</v>
      </c>
    </row>
    <row r="15" spans="1:8" ht="15">
      <c r="A15" s="28" t="s">
        <v>85</v>
      </c>
      <c r="B15" s="16">
        <v>10255</v>
      </c>
      <c r="C15" s="17">
        <v>42529</v>
      </c>
      <c r="D15" s="17">
        <v>42499</v>
      </c>
      <c r="E15" s="17"/>
      <c r="F15" s="17"/>
      <c r="G15" s="1">
        <f t="shared" si="0"/>
        <v>-30</v>
      </c>
      <c r="H15" s="16">
        <f t="shared" si="1"/>
        <v>-307650</v>
      </c>
    </row>
    <row r="16" spans="1:8" ht="15">
      <c r="A16" s="28" t="s">
        <v>86</v>
      </c>
      <c r="B16" s="16">
        <v>635</v>
      </c>
      <c r="C16" s="17">
        <v>42529</v>
      </c>
      <c r="D16" s="17">
        <v>42500</v>
      </c>
      <c r="E16" s="17"/>
      <c r="F16" s="17"/>
      <c r="G16" s="1">
        <f t="shared" si="0"/>
        <v>-29</v>
      </c>
      <c r="H16" s="16">
        <f t="shared" si="1"/>
        <v>-18415</v>
      </c>
    </row>
    <row r="17" spans="1:8" ht="15">
      <c r="A17" s="28" t="s">
        <v>87</v>
      </c>
      <c r="B17" s="16">
        <v>1231.77</v>
      </c>
      <c r="C17" s="17">
        <v>42516</v>
      </c>
      <c r="D17" s="17">
        <v>42500</v>
      </c>
      <c r="E17" s="17"/>
      <c r="F17" s="17"/>
      <c r="G17" s="1">
        <f t="shared" si="0"/>
        <v>-16</v>
      </c>
      <c r="H17" s="16">
        <f t="shared" si="1"/>
        <v>-19708.32</v>
      </c>
    </row>
    <row r="18" spans="1:8" ht="15">
      <c r="A18" s="28" t="s">
        <v>88</v>
      </c>
      <c r="B18" s="16">
        <v>32</v>
      </c>
      <c r="C18" s="17">
        <v>42529</v>
      </c>
      <c r="D18" s="17">
        <v>42500</v>
      </c>
      <c r="E18" s="17"/>
      <c r="F18" s="17"/>
      <c r="G18" s="1">
        <f t="shared" si="0"/>
        <v>-29</v>
      </c>
      <c r="H18" s="16">
        <f t="shared" si="1"/>
        <v>-928</v>
      </c>
    </row>
    <row r="19" spans="1:8" ht="15">
      <c r="A19" s="28" t="s">
        <v>89</v>
      </c>
      <c r="B19" s="16">
        <v>1172</v>
      </c>
      <c r="C19" s="17">
        <v>42533</v>
      </c>
      <c r="D19" s="17">
        <v>42506</v>
      </c>
      <c r="E19" s="17"/>
      <c r="F19" s="17"/>
      <c r="G19" s="1">
        <f t="shared" si="0"/>
        <v>-27</v>
      </c>
      <c r="H19" s="16">
        <f t="shared" si="1"/>
        <v>-31644</v>
      </c>
    </row>
    <row r="20" spans="1:8" ht="15">
      <c r="A20" s="28" t="s">
        <v>90</v>
      </c>
      <c r="B20" s="16">
        <v>71.94</v>
      </c>
      <c r="C20" s="17">
        <v>42537</v>
      </c>
      <c r="D20" s="17">
        <v>42508</v>
      </c>
      <c r="E20" s="17"/>
      <c r="F20" s="17"/>
      <c r="G20" s="1">
        <f t="shared" si="0"/>
        <v>-29</v>
      </c>
      <c r="H20" s="16">
        <f t="shared" si="1"/>
        <v>-2086.2599999999998</v>
      </c>
    </row>
    <row r="21" spans="1:8" ht="15">
      <c r="A21" s="28" t="s">
        <v>91</v>
      </c>
      <c r="B21" s="16">
        <v>180</v>
      </c>
      <c r="C21" s="17">
        <v>42538</v>
      </c>
      <c r="D21" s="17">
        <v>42508</v>
      </c>
      <c r="E21" s="17"/>
      <c r="F21" s="17"/>
      <c r="G21" s="1">
        <f t="shared" si="0"/>
        <v>-30</v>
      </c>
      <c r="H21" s="16">
        <f t="shared" si="1"/>
        <v>-5400</v>
      </c>
    </row>
    <row r="22" spans="1:8" ht="15">
      <c r="A22" s="28" t="s">
        <v>92</v>
      </c>
      <c r="B22" s="16">
        <v>181.06</v>
      </c>
      <c r="C22" s="17">
        <v>42538</v>
      </c>
      <c r="D22" s="17">
        <v>42508</v>
      </c>
      <c r="E22" s="17"/>
      <c r="F22" s="17"/>
      <c r="G22" s="1">
        <f t="shared" si="0"/>
        <v>-30</v>
      </c>
      <c r="H22" s="16">
        <f t="shared" si="1"/>
        <v>-5431.8</v>
      </c>
    </row>
    <row r="23" spans="1:8" ht="15">
      <c r="A23" s="28" t="s">
        <v>93</v>
      </c>
      <c r="B23" s="16">
        <v>841.7</v>
      </c>
      <c r="C23" s="17">
        <v>42543</v>
      </c>
      <c r="D23" s="17">
        <v>42541</v>
      </c>
      <c r="E23" s="17"/>
      <c r="F23" s="17"/>
      <c r="G23" s="1">
        <f t="shared" si="0"/>
        <v>-2</v>
      </c>
      <c r="H23" s="16">
        <f t="shared" si="1"/>
        <v>-1683.4</v>
      </c>
    </row>
    <row r="24" spans="1:8" ht="15">
      <c r="A24" s="28" t="s">
        <v>94</v>
      </c>
      <c r="B24" s="16">
        <v>220</v>
      </c>
      <c r="C24" s="17">
        <v>42538</v>
      </c>
      <c r="D24" s="17">
        <v>42541</v>
      </c>
      <c r="E24" s="17"/>
      <c r="F24" s="17"/>
      <c r="G24" s="1">
        <f t="shared" si="0"/>
        <v>3</v>
      </c>
      <c r="H24" s="16">
        <f t="shared" si="1"/>
        <v>660</v>
      </c>
    </row>
    <row r="25" spans="1:8" ht="15">
      <c r="A25" s="28" t="s">
        <v>95</v>
      </c>
      <c r="B25" s="16">
        <v>95.63</v>
      </c>
      <c r="C25" s="17">
        <v>42568</v>
      </c>
      <c r="D25" s="17">
        <v>42541</v>
      </c>
      <c r="E25" s="17"/>
      <c r="F25" s="17"/>
      <c r="G25" s="1">
        <f t="shared" si="0"/>
        <v>-27</v>
      </c>
      <c r="H25" s="16">
        <f t="shared" si="1"/>
        <v>-2582.0099999999998</v>
      </c>
    </row>
    <row r="26" spans="1:8" ht="15">
      <c r="A26" s="28" t="s">
        <v>96</v>
      </c>
      <c r="B26" s="16">
        <v>100.99</v>
      </c>
      <c r="C26" s="17">
        <v>42543</v>
      </c>
      <c r="D26" s="17">
        <v>42541</v>
      </c>
      <c r="E26" s="17"/>
      <c r="F26" s="17"/>
      <c r="G26" s="1">
        <f t="shared" si="0"/>
        <v>-2</v>
      </c>
      <c r="H26" s="16">
        <f t="shared" si="1"/>
        <v>-201.98</v>
      </c>
    </row>
    <row r="27" spans="1:8" ht="15">
      <c r="A27" s="28" t="s">
        <v>97</v>
      </c>
      <c r="B27" s="16">
        <v>220</v>
      </c>
      <c r="C27" s="17">
        <v>42568</v>
      </c>
      <c r="D27" s="17">
        <v>42541</v>
      </c>
      <c r="E27" s="17"/>
      <c r="F27" s="17"/>
      <c r="G27" s="1">
        <f t="shared" si="0"/>
        <v>-27</v>
      </c>
      <c r="H27" s="16">
        <f t="shared" si="1"/>
        <v>-5940</v>
      </c>
    </row>
    <row r="28" spans="1:8" ht="15">
      <c r="A28" s="28" t="s">
        <v>98</v>
      </c>
      <c r="B28" s="16">
        <v>1000</v>
      </c>
      <c r="C28" s="17">
        <v>42558</v>
      </c>
      <c r="D28" s="17">
        <v>42541</v>
      </c>
      <c r="E28" s="17"/>
      <c r="F28" s="17"/>
      <c r="G28" s="1">
        <f t="shared" si="0"/>
        <v>-17</v>
      </c>
      <c r="H28" s="16">
        <f t="shared" si="1"/>
        <v>-17000</v>
      </c>
    </row>
    <row r="29" spans="1:8" ht="15">
      <c r="A29" s="28" t="s">
        <v>99</v>
      </c>
      <c r="B29" s="16">
        <v>3472</v>
      </c>
      <c r="C29" s="17">
        <v>42558</v>
      </c>
      <c r="D29" s="17">
        <v>42541</v>
      </c>
      <c r="E29" s="17"/>
      <c r="F29" s="17"/>
      <c r="G29" s="1">
        <f t="shared" si="0"/>
        <v>-17</v>
      </c>
      <c r="H29" s="16">
        <f t="shared" si="1"/>
        <v>-59024</v>
      </c>
    </row>
    <row r="30" spans="1:8" ht="15">
      <c r="A30" s="28" t="s">
        <v>100</v>
      </c>
      <c r="B30" s="16">
        <v>7305</v>
      </c>
      <c r="C30" s="17">
        <v>42568</v>
      </c>
      <c r="D30" s="17">
        <v>42546</v>
      </c>
      <c r="E30" s="17"/>
      <c r="F30" s="17"/>
      <c r="G30" s="1">
        <f t="shared" si="0"/>
        <v>-22</v>
      </c>
      <c r="H30" s="16">
        <f t="shared" si="1"/>
        <v>-160710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14124.549999999997</v>
      </c>
      <c r="C1">
        <f>COUNTA(A4:A203)</f>
        <v>17</v>
      </c>
      <c r="G1" s="20">
        <f>IF(B1&lt;&gt;0,H1/B1,0)</f>
        <v>-23.69486036723294</v>
      </c>
      <c r="H1" s="19">
        <f>SUM(H4:H195)</f>
        <v>-334679.24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101</v>
      </c>
      <c r="B4" s="16">
        <v>321.89</v>
      </c>
      <c r="C4" s="17">
        <v>42574</v>
      </c>
      <c r="D4" s="17">
        <v>42555</v>
      </c>
      <c r="E4" s="17"/>
      <c r="F4" s="17"/>
      <c r="G4" s="1">
        <f>D4-C4-(F4-E4)</f>
        <v>-19</v>
      </c>
      <c r="H4" s="16">
        <f>B4*G4</f>
        <v>-6115.91</v>
      </c>
    </row>
    <row r="5" spans="1:8" ht="15">
      <c r="A5" s="28" t="s">
        <v>102</v>
      </c>
      <c r="B5" s="16">
        <v>80.71</v>
      </c>
      <c r="C5" s="17">
        <v>42574</v>
      </c>
      <c r="D5" s="17">
        <v>42555</v>
      </c>
      <c r="E5" s="17"/>
      <c r="F5" s="17"/>
      <c r="G5" s="1">
        <f aca="true" t="shared" si="0" ref="G5:G68">D5-C5-(F5-E5)</f>
        <v>-19</v>
      </c>
      <c r="H5" s="16">
        <f aca="true" t="shared" si="1" ref="H5:H68">B5*G5</f>
        <v>-1533.4899999999998</v>
      </c>
    </row>
    <row r="6" spans="1:8" ht="15">
      <c r="A6" s="28" t="s">
        <v>103</v>
      </c>
      <c r="B6" s="16">
        <v>5.94</v>
      </c>
      <c r="C6" s="17">
        <v>42586</v>
      </c>
      <c r="D6" s="17">
        <v>42579</v>
      </c>
      <c r="E6" s="17"/>
      <c r="F6" s="17"/>
      <c r="G6" s="1">
        <f t="shared" si="0"/>
        <v>-7</v>
      </c>
      <c r="H6" s="16">
        <f t="shared" si="1"/>
        <v>-41.580000000000005</v>
      </c>
    </row>
    <row r="7" spans="1:8" ht="15">
      <c r="A7" s="28" t="s">
        <v>104</v>
      </c>
      <c r="B7" s="16">
        <v>1400</v>
      </c>
      <c r="C7" s="17">
        <v>42603</v>
      </c>
      <c r="D7" s="17">
        <v>42579</v>
      </c>
      <c r="E7" s="17"/>
      <c r="F7" s="17"/>
      <c r="G7" s="1">
        <f t="shared" si="0"/>
        <v>-24</v>
      </c>
      <c r="H7" s="16">
        <f t="shared" si="1"/>
        <v>-33600</v>
      </c>
    </row>
    <row r="8" spans="1:8" ht="15">
      <c r="A8" s="28" t="s">
        <v>105</v>
      </c>
      <c r="B8" s="16">
        <v>79.36</v>
      </c>
      <c r="C8" s="17">
        <v>42602</v>
      </c>
      <c r="D8" s="17">
        <v>42579</v>
      </c>
      <c r="E8" s="17"/>
      <c r="F8" s="17"/>
      <c r="G8" s="1">
        <f t="shared" si="0"/>
        <v>-23</v>
      </c>
      <c r="H8" s="16">
        <f t="shared" si="1"/>
        <v>-1825.28</v>
      </c>
    </row>
    <row r="9" spans="1:8" ht="15">
      <c r="A9" s="28" t="s">
        <v>106</v>
      </c>
      <c r="B9" s="16">
        <v>200.45</v>
      </c>
      <c r="C9" s="17">
        <v>42602</v>
      </c>
      <c r="D9" s="17">
        <v>42579</v>
      </c>
      <c r="E9" s="17"/>
      <c r="F9" s="17"/>
      <c r="G9" s="1">
        <f t="shared" si="0"/>
        <v>-23</v>
      </c>
      <c r="H9" s="16">
        <f t="shared" si="1"/>
        <v>-4610.349999999999</v>
      </c>
    </row>
    <row r="10" spans="1:8" ht="15">
      <c r="A10" s="28" t="s">
        <v>107</v>
      </c>
      <c r="B10" s="16">
        <v>68</v>
      </c>
      <c r="C10" s="17">
        <v>42517</v>
      </c>
      <c r="D10" s="17">
        <v>42579</v>
      </c>
      <c r="E10" s="17"/>
      <c r="F10" s="17"/>
      <c r="G10" s="1">
        <f t="shared" si="0"/>
        <v>62</v>
      </c>
      <c r="H10" s="16">
        <f t="shared" si="1"/>
        <v>4216</v>
      </c>
    </row>
    <row r="11" spans="1:8" ht="15">
      <c r="A11" s="28" t="s">
        <v>108</v>
      </c>
      <c r="B11" s="16">
        <v>200</v>
      </c>
      <c r="C11" s="17">
        <v>42571</v>
      </c>
      <c r="D11" s="17">
        <v>42579</v>
      </c>
      <c r="E11" s="17"/>
      <c r="F11" s="17"/>
      <c r="G11" s="1">
        <f t="shared" si="0"/>
        <v>8</v>
      </c>
      <c r="H11" s="16">
        <f t="shared" si="1"/>
        <v>1600</v>
      </c>
    </row>
    <row r="12" spans="1:8" ht="15">
      <c r="A12" s="28" t="s">
        <v>109</v>
      </c>
      <c r="B12" s="16">
        <v>85.94</v>
      </c>
      <c r="C12" s="17">
        <v>42586</v>
      </c>
      <c r="D12" s="17">
        <v>42579</v>
      </c>
      <c r="E12" s="17"/>
      <c r="F12" s="17"/>
      <c r="G12" s="1">
        <f t="shared" si="0"/>
        <v>-7</v>
      </c>
      <c r="H12" s="16">
        <f t="shared" si="1"/>
        <v>-601.5799999999999</v>
      </c>
    </row>
    <row r="13" spans="1:8" ht="15">
      <c r="A13" s="28" t="s">
        <v>110</v>
      </c>
      <c r="B13" s="16">
        <v>3.94</v>
      </c>
      <c r="C13" s="17">
        <v>42586</v>
      </c>
      <c r="D13" s="17">
        <v>42579</v>
      </c>
      <c r="E13" s="17"/>
      <c r="F13" s="17"/>
      <c r="G13" s="1">
        <f t="shared" si="0"/>
        <v>-7</v>
      </c>
      <c r="H13" s="16">
        <f t="shared" si="1"/>
        <v>-27.58</v>
      </c>
    </row>
    <row r="14" spans="1:8" ht="15">
      <c r="A14" s="28" t="s">
        <v>111</v>
      </c>
      <c r="B14" s="16">
        <v>3000</v>
      </c>
      <c r="C14" s="17">
        <v>42602</v>
      </c>
      <c r="D14" s="17">
        <v>42579</v>
      </c>
      <c r="E14" s="17"/>
      <c r="F14" s="17"/>
      <c r="G14" s="1">
        <f t="shared" si="0"/>
        <v>-23</v>
      </c>
      <c r="H14" s="16">
        <f t="shared" si="1"/>
        <v>-69000</v>
      </c>
    </row>
    <row r="15" spans="1:8" ht="15">
      <c r="A15" s="28" t="s">
        <v>112</v>
      </c>
      <c r="B15" s="16">
        <v>1971.64</v>
      </c>
      <c r="C15" s="17">
        <v>42609</v>
      </c>
      <c r="D15" s="17">
        <v>42579</v>
      </c>
      <c r="E15" s="17"/>
      <c r="F15" s="17"/>
      <c r="G15" s="1">
        <f t="shared" si="0"/>
        <v>-30</v>
      </c>
      <c r="H15" s="16">
        <f t="shared" si="1"/>
        <v>-59149.200000000004</v>
      </c>
    </row>
    <row r="16" spans="1:8" ht="15">
      <c r="A16" s="28" t="s">
        <v>113</v>
      </c>
      <c r="B16" s="16">
        <v>6190.48</v>
      </c>
      <c r="C16" s="17">
        <v>42603</v>
      </c>
      <c r="D16" s="17">
        <v>42579</v>
      </c>
      <c r="E16" s="17"/>
      <c r="F16" s="17"/>
      <c r="G16" s="1">
        <f t="shared" si="0"/>
        <v>-24</v>
      </c>
      <c r="H16" s="16">
        <f t="shared" si="1"/>
        <v>-148571.52</v>
      </c>
    </row>
    <row r="17" spans="1:8" ht="15">
      <c r="A17" s="28" t="s">
        <v>114</v>
      </c>
      <c r="B17" s="16">
        <v>321.09</v>
      </c>
      <c r="C17" s="17">
        <v>42655</v>
      </c>
      <c r="D17" s="17">
        <v>42625</v>
      </c>
      <c r="E17" s="17"/>
      <c r="F17" s="17"/>
      <c r="G17" s="1">
        <f t="shared" si="0"/>
        <v>-30</v>
      </c>
      <c r="H17" s="16">
        <f t="shared" si="1"/>
        <v>-9632.699999999999</v>
      </c>
    </row>
    <row r="18" spans="1:8" ht="15">
      <c r="A18" s="28" t="s">
        <v>115</v>
      </c>
      <c r="B18" s="16">
        <v>2.97</v>
      </c>
      <c r="C18" s="17">
        <v>42655</v>
      </c>
      <c r="D18" s="17">
        <v>42626</v>
      </c>
      <c r="E18" s="17"/>
      <c r="F18" s="17"/>
      <c r="G18" s="1">
        <f t="shared" si="0"/>
        <v>-29</v>
      </c>
      <c r="H18" s="16">
        <f t="shared" si="1"/>
        <v>-86.13000000000001</v>
      </c>
    </row>
    <row r="19" spans="1:8" ht="15">
      <c r="A19" s="28" t="s">
        <v>116</v>
      </c>
      <c r="B19" s="16">
        <v>32.14</v>
      </c>
      <c r="C19" s="17">
        <v>42657</v>
      </c>
      <c r="D19" s="17">
        <v>42629</v>
      </c>
      <c r="E19" s="17"/>
      <c r="F19" s="17"/>
      <c r="G19" s="1">
        <f t="shared" si="0"/>
        <v>-28</v>
      </c>
      <c r="H19" s="16">
        <f t="shared" si="1"/>
        <v>-899.9200000000001</v>
      </c>
    </row>
    <row r="20" spans="1:8" ht="15">
      <c r="A20" s="28" t="s">
        <v>117</v>
      </c>
      <c r="B20" s="16">
        <v>160</v>
      </c>
      <c r="C20" s="17">
        <v>42659</v>
      </c>
      <c r="D20" s="17">
        <v>42629</v>
      </c>
      <c r="E20" s="17"/>
      <c r="F20" s="17"/>
      <c r="G20" s="1">
        <f t="shared" si="0"/>
        <v>-30</v>
      </c>
      <c r="H20" s="16">
        <f t="shared" si="1"/>
        <v>-4800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38659.76</v>
      </c>
      <c r="C1">
        <f>COUNTA(A4:A203)</f>
        <v>26</v>
      </c>
      <c r="G1" s="20">
        <f>IF(B1&lt;&gt;0,H1/B1,0)</f>
        <v>-15.188527036898313</v>
      </c>
      <c r="H1" s="19">
        <f>SUM(H4:H195)</f>
        <v>-587184.8099999999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118</v>
      </c>
      <c r="B4" s="16">
        <v>157.67</v>
      </c>
      <c r="C4" s="17">
        <v>42672</v>
      </c>
      <c r="D4" s="17">
        <v>42660</v>
      </c>
      <c r="E4" s="17"/>
      <c r="F4" s="17"/>
      <c r="G4" s="1">
        <f>D4-C4-(F4-E4)</f>
        <v>-12</v>
      </c>
      <c r="H4" s="16">
        <f>B4*G4</f>
        <v>-1892.04</v>
      </c>
    </row>
    <row r="5" spans="1:8" ht="15">
      <c r="A5" s="28" t="s">
        <v>119</v>
      </c>
      <c r="B5" s="16">
        <v>14032</v>
      </c>
      <c r="C5" s="17">
        <v>42662</v>
      </c>
      <c r="D5" s="17">
        <v>42662</v>
      </c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 t="s">
        <v>120</v>
      </c>
      <c r="B6" s="16">
        <v>2723</v>
      </c>
      <c r="C6" s="17">
        <v>42662</v>
      </c>
      <c r="D6" s="17">
        <v>42662</v>
      </c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 t="s">
        <v>121</v>
      </c>
      <c r="B7" s="16">
        <v>187.99</v>
      </c>
      <c r="C7" s="17">
        <v>42662</v>
      </c>
      <c r="D7" s="17">
        <v>42662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122</v>
      </c>
      <c r="B8" s="16">
        <v>68.31</v>
      </c>
      <c r="C8" s="17">
        <v>42672</v>
      </c>
      <c r="D8" s="17">
        <v>42662</v>
      </c>
      <c r="E8" s="17"/>
      <c r="F8" s="17"/>
      <c r="G8" s="1">
        <f t="shared" si="0"/>
        <v>-10</v>
      </c>
      <c r="H8" s="16">
        <f t="shared" si="1"/>
        <v>-683.1</v>
      </c>
    </row>
    <row r="9" spans="1:8" ht="15">
      <c r="A9" s="28" t="s">
        <v>123</v>
      </c>
      <c r="B9" s="16">
        <v>956.97</v>
      </c>
      <c r="C9" s="17">
        <v>42692</v>
      </c>
      <c r="D9" s="17">
        <v>42662</v>
      </c>
      <c r="E9" s="17"/>
      <c r="F9" s="17"/>
      <c r="G9" s="1">
        <f t="shared" si="0"/>
        <v>-30</v>
      </c>
      <c r="H9" s="16">
        <f t="shared" si="1"/>
        <v>-28709.100000000002</v>
      </c>
    </row>
    <row r="10" spans="1:8" ht="15">
      <c r="A10" s="28" t="s">
        <v>124</v>
      </c>
      <c r="B10" s="16">
        <v>71</v>
      </c>
      <c r="C10" s="17">
        <v>42692</v>
      </c>
      <c r="D10" s="17">
        <v>42662</v>
      </c>
      <c r="E10" s="17"/>
      <c r="F10" s="17"/>
      <c r="G10" s="1">
        <f t="shared" si="0"/>
        <v>-30</v>
      </c>
      <c r="H10" s="16">
        <f t="shared" si="1"/>
        <v>-2130</v>
      </c>
    </row>
    <row r="11" spans="1:8" ht="15">
      <c r="A11" s="28" t="s">
        <v>125</v>
      </c>
      <c r="B11" s="16">
        <v>368.6</v>
      </c>
      <c r="C11" s="17">
        <v>42692</v>
      </c>
      <c r="D11" s="17">
        <v>42662</v>
      </c>
      <c r="E11" s="17"/>
      <c r="F11" s="17"/>
      <c r="G11" s="1">
        <f t="shared" si="0"/>
        <v>-30</v>
      </c>
      <c r="H11" s="16">
        <f t="shared" si="1"/>
        <v>-11058</v>
      </c>
    </row>
    <row r="12" spans="1:8" ht="15">
      <c r="A12" s="28" t="s">
        <v>126</v>
      </c>
      <c r="B12" s="16">
        <v>230</v>
      </c>
      <c r="C12" s="17">
        <v>42692</v>
      </c>
      <c r="D12" s="17">
        <v>42662</v>
      </c>
      <c r="E12" s="17"/>
      <c r="F12" s="17"/>
      <c r="G12" s="1">
        <f t="shared" si="0"/>
        <v>-30</v>
      </c>
      <c r="H12" s="16">
        <f t="shared" si="1"/>
        <v>-6900</v>
      </c>
    </row>
    <row r="13" spans="1:8" ht="15">
      <c r="A13" s="28" t="s">
        <v>127</v>
      </c>
      <c r="B13" s="16">
        <v>192.9</v>
      </c>
      <c r="C13" s="17">
        <v>42699</v>
      </c>
      <c r="D13" s="17">
        <v>42676</v>
      </c>
      <c r="E13" s="17"/>
      <c r="F13" s="17"/>
      <c r="G13" s="1">
        <f t="shared" si="0"/>
        <v>-23</v>
      </c>
      <c r="H13" s="16">
        <f t="shared" si="1"/>
        <v>-4436.7</v>
      </c>
    </row>
    <row r="14" spans="1:8" ht="15">
      <c r="A14" s="28" t="s">
        <v>128</v>
      </c>
      <c r="B14" s="16">
        <v>320.38</v>
      </c>
      <c r="C14" s="17">
        <v>42699</v>
      </c>
      <c r="D14" s="17">
        <v>42676</v>
      </c>
      <c r="E14" s="17"/>
      <c r="F14" s="17"/>
      <c r="G14" s="1">
        <f t="shared" si="0"/>
        <v>-23</v>
      </c>
      <c r="H14" s="16">
        <f t="shared" si="1"/>
        <v>-7368.74</v>
      </c>
    </row>
    <row r="15" spans="1:8" ht="15">
      <c r="A15" s="28" t="s">
        <v>129</v>
      </c>
      <c r="B15" s="16">
        <v>117.5</v>
      </c>
      <c r="C15" s="17">
        <v>42692</v>
      </c>
      <c r="D15" s="17">
        <v>42676</v>
      </c>
      <c r="E15" s="17"/>
      <c r="F15" s="17"/>
      <c r="G15" s="1">
        <f t="shared" si="0"/>
        <v>-16</v>
      </c>
      <c r="H15" s="16">
        <f t="shared" si="1"/>
        <v>-1880</v>
      </c>
    </row>
    <row r="16" spans="1:8" ht="15">
      <c r="A16" s="28" t="s">
        <v>130</v>
      </c>
      <c r="B16" s="16">
        <v>450</v>
      </c>
      <c r="C16" s="17">
        <v>42712</v>
      </c>
      <c r="D16" s="17">
        <v>42682</v>
      </c>
      <c r="E16" s="17"/>
      <c r="F16" s="17"/>
      <c r="G16" s="1">
        <f t="shared" si="0"/>
        <v>-30</v>
      </c>
      <c r="H16" s="16">
        <f t="shared" si="1"/>
        <v>-13500</v>
      </c>
    </row>
    <row r="17" spans="1:8" ht="15">
      <c r="A17" s="28" t="s">
        <v>131</v>
      </c>
      <c r="B17" s="16">
        <v>66.2</v>
      </c>
      <c r="C17" s="17">
        <v>42712</v>
      </c>
      <c r="D17" s="17">
        <v>42682</v>
      </c>
      <c r="E17" s="17"/>
      <c r="F17" s="17"/>
      <c r="G17" s="1">
        <f t="shared" si="0"/>
        <v>-30</v>
      </c>
      <c r="H17" s="16">
        <f t="shared" si="1"/>
        <v>-1986</v>
      </c>
    </row>
    <row r="18" spans="1:8" ht="15">
      <c r="A18" s="28" t="s">
        <v>132</v>
      </c>
      <c r="B18" s="16">
        <v>88.8</v>
      </c>
      <c r="C18" s="17">
        <v>42712</v>
      </c>
      <c r="D18" s="17">
        <v>42682</v>
      </c>
      <c r="E18" s="17"/>
      <c r="F18" s="17"/>
      <c r="G18" s="1">
        <f t="shared" si="0"/>
        <v>-30</v>
      </c>
      <c r="H18" s="16">
        <f t="shared" si="1"/>
        <v>-2664</v>
      </c>
    </row>
    <row r="19" spans="1:8" ht="15">
      <c r="A19" s="28" t="s">
        <v>133</v>
      </c>
      <c r="B19" s="16">
        <v>95</v>
      </c>
      <c r="C19" s="17">
        <v>42692</v>
      </c>
      <c r="D19" s="17">
        <v>42682</v>
      </c>
      <c r="E19" s="17"/>
      <c r="F19" s="17"/>
      <c r="G19" s="1">
        <f t="shared" si="0"/>
        <v>-10</v>
      </c>
      <c r="H19" s="16">
        <f t="shared" si="1"/>
        <v>-950</v>
      </c>
    </row>
    <row r="20" spans="1:8" ht="15">
      <c r="A20" s="28" t="s">
        <v>134</v>
      </c>
      <c r="B20" s="16">
        <v>45</v>
      </c>
      <c r="C20" s="17">
        <v>42712</v>
      </c>
      <c r="D20" s="17">
        <v>42682</v>
      </c>
      <c r="E20" s="17"/>
      <c r="F20" s="17"/>
      <c r="G20" s="1">
        <f t="shared" si="0"/>
        <v>-30</v>
      </c>
      <c r="H20" s="16">
        <f t="shared" si="1"/>
        <v>-1350</v>
      </c>
    </row>
    <row r="21" spans="1:8" ht="15">
      <c r="A21" s="28" t="s">
        <v>135</v>
      </c>
      <c r="B21" s="16">
        <v>706.7</v>
      </c>
      <c r="C21" s="17">
        <v>42712</v>
      </c>
      <c r="D21" s="17">
        <v>42682</v>
      </c>
      <c r="E21" s="17"/>
      <c r="F21" s="17"/>
      <c r="G21" s="1">
        <f t="shared" si="0"/>
        <v>-30</v>
      </c>
      <c r="H21" s="16">
        <f t="shared" si="1"/>
        <v>-21201</v>
      </c>
    </row>
    <row r="22" spans="1:8" ht="15">
      <c r="A22" s="28" t="s">
        <v>136</v>
      </c>
      <c r="B22" s="16">
        <v>499.2</v>
      </c>
      <c r="C22" s="17">
        <v>42712</v>
      </c>
      <c r="D22" s="17">
        <v>42682</v>
      </c>
      <c r="E22" s="17"/>
      <c r="F22" s="17"/>
      <c r="G22" s="1">
        <f t="shared" si="0"/>
        <v>-30</v>
      </c>
      <c r="H22" s="16">
        <f t="shared" si="1"/>
        <v>-14976</v>
      </c>
    </row>
    <row r="23" spans="1:8" ht="15">
      <c r="A23" s="28" t="s">
        <v>137</v>
      </c>
      <c r="B23" s="16">
        <v>15300</v>
      </c>
      <c r="C23" s="17">
        <v>42725</v>
      </c>
      <c r="D23" s="17">
        <v>42698</v>
      </c>
      <c r="E23" s="17"/>
      <c r="F23" s="17"/>
      <c r="G23" s="1">
        <f t="shared" si="0"/>
        <v>-27</v>
      </c>
      <c r="H23" s="16">
        <f t="shared" si="1"/>
        <v>-413100</v>
      </c>
    </row>
    <row r="24" spans="1:8" ht="15">
      <c r="A24" s="28" t="s">
        <v>138</v>
      </c>
      <c r="B24" s="16">
        <v>1530</v>
      </c>
      <c r="C24" s="17">
        <v>42725</v>
      </c>
      <c r="D24" s="17">
        <v>42698</v>
      </c>
      <c r="E24" s="17"/>
      <c r="F24" s="17"/>
      <c r="G24" s="1">
        <f t="shared" si="0"/>
        <v>-27</v>
      </c>
      <c r="H24" s="16">
        <f t="shared" si="1"/>
        <v>-41310</v>
      </c>
    </row>
    <row r="25" spans="1:8" ht="15">
      <c r="A25" s="28" t="s">
        <v>139</v>
      </c>
      <c r="B25" s="16">
        <v>51.23</v>
      </c>
      <c r="C25" s="17">
        <v>42725</v>
      </c>
      <c r="D25" s="17">
        <v>42698</v>
      </c>
      <c r="E25" s="17"/>
      <c r="F25" s="17"/>
      <c r="G25" s="1">
        <f t="shared" si="0"/>
        <v>-27</v>
      </c>
      <c r="H25" s="16">
        <f t="shared" si="1"/>
        <v>-1383.2099999999998</v>
      </c>
    </row>
    <row r="26" spans="1:8" ht="15">
      <c r="A26" s="28" t="s">
        <v>140</v>
      </c>
      <c r="B26" s="16">
        <v>187.06</v>
      </c>
      <c r="C26" s="17">
        <v>42725</v>
      </c>
      <c r="D26" s="17">
        <v>42698</v>
      </c>
      <c r="E26" s="17"/>
      <c r="F26" s="17"/>
      <c r="G26" s="1">
        <f t="shared" si="0"/>
        <v>-27</v>
      </c>
      <c r="H26" s="16">
        <f t="shared" si="1"/>
        <v>-5050.62</v>
      </c>
    </row>
    <row r="27" spans="1:8" ht="15">
      <c r="A27" s="28" t="s">
        <v>141</v>
      </c>
      <c r="B27" s="16">
        <v>23.66</v>
      </c>
      <c r="C27" s="17">
        <v>42747</v>
      </c>
      <c r="D27" s="17">
        <v>42721</v>
      </c>
      <c r="E27" s="17"/>
      <c r="F27" s="17"/>
      <c r="G27" s="1">
        <f t="shared" si="0"/>
        <v>-26</v>
      </c>
      <c r="H27" s="16">
        <f t="shared" si="1"/>
        <v>-615.16</v>
      </c>
    </row>
    <row r="28" spans="1:8" ht="15">
      <c r="A28" s="28" t="s">
        <v>142</v>
      </c>
      <c r="B28" s="16">
        <v>99.17</v>
      </c>
      <c r="C28" s="17">
        <v>42747</v>
      </c>
      <c r="D28" s="17">
        <v>42721</v>
      </c>
      <c r="E28" s="17"/>
      <c r="F28" s="17"/>
      <c r="G28" s="1">
        <f t="shared" si="0"/>
        <v>-26</v>
      </c>
      <c r="H28" s="16">
        <f t="shared" si="1"/>
        <v>-2578.42</v>
      </c>
    </row>
    <row r="29" spans="1:8" ht="15">
      <c r="A29" s="28" t="s">
        <v>143</v>
      </c>
      <c r="B29" s="16">
        <v>91.42</v>
      </c>
      <c r="C29" s="17">
        <v>42747</v>
      </c>
      <c r="D29" s="17">
        <v>42731</v>
      </c>
      <c r="E29" s="17"/>
      <c r="F29" s="17"/>
      <c r="G29" s="1">
        <f t="shared" si="0"/>
        <v>-16</v>
      </c>
      <c r="H29" s="16">
        <f t="shared" si="1"/>
        <v>-1462.72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2017-01-31T11:59:48Z</dcterms:modified>
  <cp:category/>
  <cp:version/>
  <cp:contentType/>
  <cp:contentStatus/>
</cp:coreProperties>
</file>